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92" tabRatio="762" activeTab="0"/>
  </bookViews>
  <sheets>
    <sheet name="Sheet1" sheetId="1" r:id="rId1"/>
    <sheet name="Лист1" sheetId="2" state="hidden" r:id="rId2"/>
    <sheet name="Sheet2" sheetId="3" r:id="rId3"/>
  </sheets>
  <definedNames>
    <definedName name="_xlnm.Print_Area" localSheetId="2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<sst xmlns="http://schemas.openxmlformats.org/spreadsheetml/2006/main" count="131" uniqueCount="104">
  <si>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</si>
  <si>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</si>
  <si>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</si>
  <si>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</si>
  <si>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</si>
  <si>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</si>
  <si>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</si>
  <si>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</si>
  <si>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</si>
  <si>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</si>
  <si>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</si>
  <si>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</si>
  <si>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</si>
  <si>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</si>
  <si>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</si>
  <si>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</si>
  <si>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</si>
  <si>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</si>
  <si>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</si>
  <si>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</si>
  <si>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</si>
  <si>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</si>
  <si>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</si>
  <si>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</si>
  <si>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</si>
  <si>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</si>
  <si>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</si>
  <si>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</si>
  <si>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</si>
  <si>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</si>
  <si>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</si>
  <si>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</si>
  <si>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</si>
  <si>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</si>
  <si>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</si>
  <si>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</si>
  <si>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</si>
  <si>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</si>
  <si>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</si>
  <si>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</si>
  <si>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</si>
  <si>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</si>
  <si>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</si>
  <si>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</si>
  <si>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</si>
  <si>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</si>
  <si>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</si>
  <si>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</si>
  <si>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</si>
  <si>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</si>
  <si>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</si>
  <si>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</si>
  <si>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</si>
  <si>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</si>
  <si>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</si>
  <si>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</si>
  <si>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</si>
  <si>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</si>
  <si>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</si>
  <si>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</si>
  <si>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</si>
  <si>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</si>
  <si>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</si>
  <si>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</si>
  <si>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</si>
  <si>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</si>
  <si>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</si>
  <si>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</si>
  <si>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</si>
  <si>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</si>
  <si>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</si>
  <si>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</si>
  <si>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</si>
  <si>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</si>
  <si>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</si>
  <si>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</si>
  <si>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</si>
  <si>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</si>
  <si>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</si>
  <si>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</si>
  <si>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</si>
  <si>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</si>
  <si>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</si>
  <si>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</si>
  <si>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</si>
  <si>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</si>
  <si>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</si>
  <si>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</si>
  <si>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</si>
  <si>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</si>
  <si>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</si>
  <si>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</si>
  <si>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</si>
  <si>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</si>
  <si>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</si>
  <si>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</si>
  <si>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 xml:space="preserve">                               Съставил: Кремена Добрева</t>
  </si>
  <si>
    <t>Град: Дулово</t>
  </si>
  <si>
    <t xml:space="preserve">                               Тел.: 086424013</t>
  </si>
  <si>
    <t>Адм. секретар: Гинка Кунева</t>
  </si>
  <si>
    <t>Председател: Емил Николаев</t>
  </si>
  <si>
    <t>гр. Дулово</t>
  </si>
  <si>
    <t>ЗА ДЕЙНОСТТА НА  ДЪРЖАВНИТЕ СЪДЕБНИ  ИЗПЪЛНИТЕЛИ В РАЙОННИТЕ СЪДИЛИЩА ПРЕЗ 2023 г.</t>
  </si>
  <si>
    <t>Дата: 18.01.2024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</si>
</sst>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90" zoomScaleNormal="90" zoomScaleSheetLayoutView="75" zoomScalePageLayoutView="0" workbookViewId="0" topLeftCell="A13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6"/>
      <c r="J1" s="76"/>
      <c r="K1" s="76"/>
      <c r="L1" s="76"/>
      <c r="M1" s="76"/>
      <c r="N1" s="76"/>
      <c r="O1" s="68" t="s">
        <v>19</v>
      </c>
      <c r="P1" s="69"/>
      <c r="Q1" s="69"/>
      <c r="R1" s="70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101</v>
      </c>
      <c r="B3" s="34">
        <v>2001</v>
      </c>
      <c r="C3" s="35">
        <v>2</v>
      </c>
      <c r="D3" s="40"/>
      <c r="E3" s="40"/>
      <c r="F3" s="40"/>
      <c r="G3" s="40"/>
      <c r="H3" s="40"/>
      <c r="I3" s="76"/>
      <c r="J3" s="76"/>
      <c r="K3" s="76"/>
      <c r="L3" s="76"/>
      <c r="M3" s="76"/>
      <c r="N3" s="76"/>
      <c r="O3" s="71" t="s">
        <v>77</v>
      </c>
      <c r="P3" s="72"/>
      <c r="Q3" s="72"/>
      <c r="R3" s="73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77"/>
      <c r="J5" s="77"/>
      <c r="K5" s="77"/>
      <c r="L5" s="77"/>
      <c r="M5" s="77"/>
      <c r="N5" s="77"/>
      <c r="O5" s="50"/>
      <c r="P5" s="50"/>
      <c r="Q5" s="50"/>
      <c r="R5" s="50"/>
    </row>
    <row r="6" spans="1:18" ht="18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3.5">
      <c r="A11" s="54" t="s">
        <v>34</v>
      </c>
      <c r="B11" s="79" t="s">
        <v>4</v>
      </c>
      <c r="C11" s="81" t="s">
        <v>27</v>
      </c>
      <c r="D11" s="81"/>
      <c r="E11" s="81"/>
      <c r="F11" s="81"/>
      <c r="G11" s="81"/>
      <c r="H11" s="81"/>
      <c r="I11" s="81"/>
      <c r="J11" s="96" t="s">
        <v>17</v>
      </c>
      <c r="K11" s="97"/>
      <c r="L11" s="97"/>
      <c r="M11" s="97"/>
      <c r="N11" s="98"/>
      <c r="O11" s="80" t="s">
        <v>40</v>
      </c>
      <c r="P11" s="80"/>
      <c r="Q11" s="87" t="s">
        <v>54</v>
      </c>
      <c r="R11" s="87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81" t="s">
        <v>16</v>
      </c>
      <c r="G12" s="81"/>
      <c r="H12" s="79" t="s">
        <v>65</v>
      </c>
      <c r="I12" s="88" t="s">
        <v>64</v>
      </c>
      <c r="J12" s="91" t="s">
        <v>18</v>
      </c>
      <c r="K12" s="92"/>
      <c r="L12" s="84" t="s">
        <v>61</v>
      </c>
      <c r="M12" s="84" t="s">
        <v>80</v>
      </c>
      <c r="N12" s="84" t="s">
        <v>60</v>
      </c>
      <c r="O12" s="83" t="s">
        <v>59</v>
      </c>
      <c r="P12" s="83" t="s">
        <v>58</v>
      </c>
      <c r="Q12" s="82" t="s">
        <v>57</v>
      </c>
      <c r="R12" s="82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89"/>
      <c r="J13" s="93" t="s">
        <v>63</v>
      </c>
      <c r="K13" s="84" t="s">
        <v>62</v>
      </c>
      <c r="L13" s="85"/>
      <c r="M13" s="99"/>
      <c r="N13" s="85"/>
      <c r="O13" s="83"/>
      <c r="P13" s="83"/>
      <c r="Q13" s="82"/>
      <c r="R13" s="82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89"/>
      <c r="J14" s="94"/>
      <c r="K14" s="85"/>
      <c r="L14" s="85"/>
      <c r="M14" s="99"/>
      <c r="N14" s="85"/>
      <c r="O14" s="83"/>
      <c r="P14" s="83"/>
      <c r="Q14" s="82"/>
      <c r="R14" s="82"/>
    </row>
    <row r="15" spans="1:18" ht="13.5">
      <c r="A15" s="58" t="s">
        <v>3</v>
      </c>
      <c r="B15" s="79"/>
      <c r="C15" s="79"/>
      <c r="D15" s="79"/>
      <c r="E15" s="79"/>
      <c r="F15" s="79"/>
      <c r="G15" s="79"/>
      <c r="H15" s="79"/>
      <c r="I15" s="89"/>
      <c r="J15" s="94"/>
      <c r="K15" s="85"/>
      <c r="L15" s="85"/>
      <c r="M15" s="99"/>
      <c r="N15" s="85"/>
      <c r="O15" s="83"/>
      <c r="P15" s="83"/>
      <c r="Q15" s="82"/>
      <c r="R15" s="82"/>
    </row>
    <row r="16" spans="1:18" ht="13.5">
      <c r="A16" s="58" t="s">
        <v>72</v>
      </c>
      <c r="B16" s="79"/>
      <c r="C16" s="79"/>
      <c r="D16" s="79"/>
      <c r="E16" s="79"/>
      <c r="F16" s="79"/>
      <c r="G16" s="79"/>
      <c r="H16" s="79"/>
      <c r="I16" s="89"/>
      <c r="J16" s="94"/>
      <c r="K16" s="85"/>
      <c r="L16" s="85"/>
      <c r="M16" s="99"/>
      <c r="N16" s="85"/>
      <c r="O16" s="83"/>
      <c r="P16" s="83"/>
      <c r="Q16" s="82"/>
      <c r="R16" s="82"/>
    </row>
    <row r="17" spans="1:18" ht="13.5">
      <c r="A17" s="61" t="s">
        <v>26</v>
      </c>
      <c r="B17" s="79"/>
      <c r="C17" s="79"/>
      <c r="D17" s="79"/>
      <c r="E17" s="79"/>
      <c r="F17" s="79"/>
      <c r="G17" s="79"/>
      <c r="H17" s="79"/>
      <c r="I17" s="89"/>
      <c r="J17" s="94"/>
      <c r="K17" s="85"/>
      <c r="L17" s="85"/>
      <c r="M17" s="99"/>
      <c r="N17" s="85"/>
      <c r="O17" s="83"/>
      <c r="P17" s="83"/>
      <c r="Q17" s="82"/>
      <c r="R17" s="82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0"/>
      <c r="J18" s="95"/>
      <c r="K18" s="86"/>
      <c r="L18" s="86"/>
      <c r="M18" s="100"/>
      <c r="N18" s="86"/>
      <c r="O18" s="83"/>
      <c r="P18" s="83"/>
      <c r="Q18" s="82"/>
      <c r="R18" s="82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1078</v>
      </c>
      <c r="D20" s="65">
        <f aca="true" t="shared" si="0" ref="D20:R20">SUM(D21+D24+D28+D33+D34)</f>
        <v>458</v>
      </c>
      <c r="E20" s="65">
        <f t="shared" si="0"/>
        <v>1536</v>
      </c>
      <c r="F20" s="65">
        <f t="shared" si="0"/>
        <v>81</v>
      </c>
      <c r="G20" s="65">
        <f t="shared" si="0"/>
        <v>206</v>
      </c>
      <c r="H20" s="65">
        <f t="shared" si="0"/>
        <v>26</v>
      </c>
      <c r="I20" s="65">
        <f>E20-SUM(F20:H20)</f>
        <v>1223</v>
      </c>
      <c r="J20" s="65">
        <f t="shared" si="0"/>
        <v>0</v>
      </c>
      <c r="K20" s="65">
        <f t="shared" si="0"/>
        <v>8</v>
      </c>
      <c r="L20" s="65">
        <f t="shared" si="0"/>
        <v>0</v>
      </c>
      <c r="M20" s="65">
        <f t="shared" si="0"/>
        <v>0</v>
      </c>
      <c r="N20" s="65">
        <f t="shared" si="0"/>
        <v>88</v>
      </c>
      <c r="O20" s="65">
        <f t="shared" si="0"/>
        <v>1</v>
      </c>
      <c r="P20" s="65">
        <f t="shared" si="0"/>
        <v>0</v>
      </c>
      <c r="Q20" s="65">
        <f t="shared" si="0"/>
        <v>9704</v>
      </c>
      <c r="R20" s="65">
        <f t="shared" si="0"/>
        <v>2463</v>
      </c>
    </row>
    <row r="21" spans="1:18" ht="26.25" customHeight="1">
      <c r="A21" s="66" t="s">
        <v>28</v>
      </c>
      <c r="B21" s="64" t="s">
        <v>6</v>
      </c>
      <c r="C21" s="65">
        <f>SUM(C22+C23)</f>
        <v>694</v>
      </c>
      <c r="D21" s="65">
        <f aca="true" t="shared" si="1" ref="D21:R21">SUM(D22+D23)</f>
        <v>395</v>
      </c>
      <c r="E21" s="65">
        <f t="shared" si="1"/>
        <v>1089</v>
      </c>
      <c r="F21" s="65">
        <f t="shared" si="1"/>
        <v>70</v>
      </c>
      <c r="G21" s="65">
        <f t="shared" si="1"/>
        <v>153</v>
      </c>
      <c r="H21" s="65">
        <f t="shared" si="1"/>
        <v>23</v>
      </c>
      <c r="I21" s="65">
        <f aca="true" t="shared" si="2" ref="I21:I34">E21-SUM(F21:H21)</f>
        <v>843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6596</v>
      </c>
      <c r="R21" s="65">
        <f t="shared" si="1"/>
        <v>622</v>
      </c>
    </row>
    <row r="22" spans="1:18" ht="26.25" customHeight="1">
      <c r="A22" s="66" t="s">
        <v>79</v>
      </c>
      <c r="B22" s="64" t="s">
        <v>7</v>
      </c>
      <c r="C22" s="31">
        <v>323</v>
      </c>
      <c r="D22" s="31">
        <v>392</v>
      </c>
      <c r="E22" s="65">
        <f>SUM(C22+D22)</f>
        <v>715</v>
      </c>
      <c r="F22" s="31">
        <v>67</v>
      </c>
      <c r="G22" s="31">
        <v>108</v>
      </c>
      <c r="H22" s="31">
        <v>20</v>
      </c>
      <c r="I22" s="65">
        <f t="shared" si="2"/>
        <v>520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6248</v>
      </c>
      <c r="R22" s="32">
        <v>397</v>
      </c>
    </row>
    <row r="23" spans="1:18" ht="26.25" customHeight="1">
      <c r="A23" s="66" t="s">
        <v>29</v>
      </c>
      <c r="B23" s="64" t="s">
        <v>8</v>
      </c>
      <c r="C23" s="31">
        <v>371</v>
      </c>
      <c r="D23" s="31">
        <v>3</v>
      </c>
      <c r="E23" s="65">
        <f>SUM(C23+D23)</f>
        <v>374</v>
      </c>
      <c r="F23" s="31">
        <v>3</v>
      </c>
      <c r="G23" s="31">
        <v>45</v>
      </c>
      <c r="H23" s="31">
        <v>3</v>
      </c>
      <c r="I23" s="65">
        <f t="shared" si="2"/>
        <v>323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348</v>
      </c>
      <c r="R23" s="32">
        <v>225</v>
      </c>
    </row>
    <row r="24" spans="1:18" ht="27" customHeight="1">
      <c r="A24" s="66" t="s">
        <v>81</v>
      </c>
      <c r="B24" s="64" t="s">
        <v>9</v>
      </c>
      <c r="C24" s="65">
        <f>SUM(C25:C27)</f>
        <v>138</v>
      </c>
      <c r="D24" s="65">
        <f aca="true" t="shared" si="3" ref="D24:R24">SUM(D25:D27)</f>
        <v>22</v>
      </c>
      <c r="E24" s="65">
        <f t="shared" si="3"/>
        <v>160</v>
      </c>
      <c r="F24" s="65">
        <f t="shared" si="3"/>
        <v>2</v>
      </c>
      <c r="G24" s="65">
        <f t="shared" si="3"/>
        <v>24</v>
      </c>
      <c r="H24" s="65">
        <f t="shared" si="3"/>
        <v>2</v>
      </c>
      <c r="I24" s="65">
        <f t="shared" si="2"/>
        <v>132</v>
      </c>
      <c r="J24" s="65">
        <f t="shared" si="3"/>
        <v>0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78</v>
      </c>
      <c r="O24" s="65">
        <f t="shared" si="3"/>
        <v>0</v>
      </c>
      <c r="P24" s="65">
        <f t="shared" si="3"/>
        <v>0</v>
      </c>
      <c r="Q24" s="65">
        <f t="shared" si="3"/>
        <v>869</v>
      </c>
      <c r="R24" s="65">
        <f t="shared" si="3"/>
        <v>418</v>
      </c>
    </row>
    <row r="25" spans="1:18" ht="27" customHeight="1">
      <c r="A25" s="66" t="s">
        <v>73</v>
      </c>
      <c r="B25" s="64" t="s">
        <v>20</v>
      </c>
      <c r="C25" s="31">
        <v>94</v>
      </c>
      <c r="D25" s="31">
        <v>0</v>
      </c>
      <c r="E25" s="65">
        <f>SUM(C25+D25)</f>
        <v>94</v>
      </c>
      <c r="F25" s="31">
        <v>0</v>
      </c>
      <c r="G25" s="31">
        <v>3</v>
      </c>
      <c r="H25" s="31">
        <v>0</v>
      </c>
      <c r="I25" s="65">
        <f t="shared" si="2"/>
        <v>91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48</v>
      </c>
      <c r="R25" s="32">
        <v>21</v>
      </c>
    </row>
    <row r="26" spans="1:18" ht="27" customHeight="1">
      <c r="A26" s="63" t="s">
        <v>30</v>
      </c>
      <c r="B26" s="64" t="s">
        <v>10</v>
      </c>
      <c r="C26" s="31">
        <v>42</v>
      </c>
      <c r="D26" s="31">
        <v>12</v>
      </c>
      <c r="E26" s="65">
        <f>SUM(C26+D26)</f>
        <v>54</v>
      </c>
      <c r="F26" s="31">
        <v>2</v>
      </c>
      <c r="G26" s="31">
        <v>21</v>
      </c>
      <c r="H26" s="31">
        <v>1</v>
      </c>
      <c r="I26" s="65">
        <f t="shared" si="2"/>
        <v>30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423</v>
      </c>
      <c r="R26" s="32">
        <v>209</v>
      </c>
    </row>
    <row r="27" spans="1:18" ht="27" customHeight="1">
      <c r="A27" s="63" t="s">
        <v>35</v>
      </c>
      <c r="B27" s="64" t="s">
        <v>36</v>
      </c>
      <c r="C27" s="31">
        <v>2</v>
      </c>
      <c r="D27" s="31">
        <v>10</v>
      </c>
      <c r="E27" s="65">
        <f aca="true" t="shared" si="4" ref="E27:E34">SUM(C27+D27)</f>
        <v>12</v>
      </c>
      <c r="F27" s="31">
        <v>0</v>
      </c>
      <c r="G27" s="31">
        <v>0</v>
      </c>
      <c r="H27" s="31">
        <v>1</v>
      </c>
      <c r="I27" s="65">
        <f t="shared" si="2"/>
        <v>11</v>
      </c>
      <c r="J27" s="31">
        <v>0</v>
      </c>
      <c r="K27" s="31">
        <v>3</v>
      </c>
      <c r="L27" s="32">
        <v>0</v>
      </c>
      <c r="M27" s="32">
        <v>0</v>
      </c>
      <c r="N27" s="32">
        <v>78</v>
      </c>
      <c r="O27" s="32">
        <v>0</v>
      </c>
      <c r="P27" s="32">
        <v>0</v>
      </c>
      <c r="Q27" s="32">
        <v>398</v>
      </c>
      <c r="R27" s="32">
        <v>188</v>
      </c>
    </row>
    <row r="28" spans="1:18" ht="26.25" customHeight="1">
      <c r="A28" s="66" t="s">
        <v>52</v>
      </c>
      <c r="B28" s="64" t="s">
        <v>11</v>
      </c>
      <c r="C28" s="65">
        <f>SUM(C29:C32)</f>
        <v>213</v>
      </c>
      <c r="D28" s="65">
        <f aca="true" t="shared" si="5" ref="D28:R28">SUM(D29:D32)</f>
        <v>34</v>
      </c>
      <c r="E28" s="65">
        <f t="shared" si="5"/>
        <v>247</v>
      </c>
      <c r="F28" s="65">
        <f t="shared" si="5"/>
        <v>9</v>
      </c>
      <c r="G28" s="65">
        <f t="shared" si="5"/>
        <v>26</v>
      </c>
      <c r="H28" s="65">
        <f t="shared" si="5"/>
        <v>1</v>
      </c>
      <c r="I28" s="65">
        <f t="shared" si="2"/>
        <v>211</v>
      </c>
      <c r="J28" s="65">
        <f t="shared" si="5"/>
        <v>0</v>
      </c>
      <c r="K28" s="65">
        <f t="shared" si="5"/>
        <v>5</v>
      </c>
      <c r="L28" s="65">
        <f t="shared" si="5"/>
        <v>0</v>
      </c>
      <c r="M28" s="65">
        <f t="shared" si="5"/>
        <v>0</v>
      </c>
      <c r="N28" s="65">
        <f t="shared" si="5"/>
        <v>10</v>
      </c>
      <c r="O28" s="65">
        <f t="shared" si="5"/>
        <v>1</v>
      </c>
      <c r="P28" s="65">
        <f t="shared" si="5"/>
        <v>0</v>
      </c>
      <c r="Q28" s="65">
        <f t="shared" si="5"/>
        <v>2171</v>
      </c>
      <c r="R28" s="65">
        <f t="shared" si="5"/>
        <v>1380</v>
      </c>
    </row>
    <row r="29" spans="1:18" ht="27" customHeight="1">
      <c r="A29" s="66" t="s">
        <v>31</v>
      </c>
      <c r="B29" s="64" t="s">
        <v>12</v>
      </c>
      <c r="C29" s="31">
        <v>153</v>
      </c>
      <c r="D29" s="31">
        <v>9</v>
      </c>
      <c r="E29" s="65">
        <f t="shared" si="4"/>
        <v>162</v>
      </c>
      <c r="F29" s="31">
        <v>0</v>
      </c>
      <c r="G29" s="31">
        <v>6</v>
      </c>
      <c r="H29" s="31">
        <v>1</v>
      </c>
      <c r="I29" s="65">
        <f t="shared" si="2"/>
        <v>155</v>
      </c>
      <c r="J29" s="31">
        <v>0</v>
      </c>
      <c r="K29" s="31">
        <v>2</v>
      </c>
      <c r="L29" s="32">
        <v>0</v>
      </c>
      <c r="M29" s="32">
        <v>0</v>
      </c>
      <c r="N29" s="32">
        <v>2</v>
      </c>
      <c r="O29" s="32">
        <v>1</v>
      </c>
      <c r="P29" s="32">
        <v>0</v>
      </c>
      <c r="Q29" s="32">
        <v>1296</v>
      </c>
      <c r="R29" s="32">
        <v>858</v>
      </c>
    </row>
    <row r="30" spans="1:18" ht="27" customHeight="1">
      <c r="A30" s="63" t="s">
        <v>32</v>
      </c>
      <c r="B30" s="64" t="s">
        <v>13</v>
      </c>
      <c r="C30" s="31">
        <v>3</v>
      </c>
      <c r="D30" s="31">
        <v>1</v>
      </c>
      <c r="E30" s="65">
        <f t="shared" si="4"/>
        <v>4</v>
      </c>
      <c r="F30" s="31">
        <v>0</v>
      </c>
      <c r="G30" s="31">
        <v>0</v>
      </c>
      <c r="H30" s="31">
        <v>0</v>
      </c>
      <c r="I30" s="65">
        <f t="shared" si="2"/>
        <v>4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16</v>
      </c>
      <c r="R30" s="32">
        <v>5</v>
      </c>
    </row>
    <row r="31" spans="1:18" ht="27" customHeight="1">
      <c r="A31" s="63" t="s">
        <v>37</v>
      </c>
      <c r="B31" s="64" t="s">
        <v>14</v>
      </c>
      <c r="C31" s="31">
        <v>43</v>
      </c>
      <c r="D31" s="31">
        <v>1</v>
      </c>
      <c r="E31" s="65">
        <f t="shared" si="4"/>
        <v>44</v>
      </c>
      <c r="F31" s="31">
        <v>0</v>
      </c>
      <c r="G31" s="31">
        <v>0</v>
      </c>
      <c r="H31" s="31">
        <v>0</v>
      </c>
      <c r="I31" s="65">
        <f t="shared" si="2"/>
        <v>44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6</v>
      </c>
      <c r="R31" s="32">
        <v>3</v>
      </c>
    </row>
    <row r="32" spans="1:18" ht="27" customHeight="1">
      <c r="A32" s="63" t="s">
        <v>38</v>
      </c>
      <c r="B32" s="64" t="s">
        <v>39</v>
      </c>
      <c r="C32" s="31">
        <v>14</v>
      </c>
      <c r="D32" s="31">
        <v>23</v>
      </c>
      <c r="E32" s="65">
        <f t="shared" si="4"/>
        <v>37</v>
      </c>
      <c r="F32" s="31">
        <v>9</v>
      </c>
      <c r="G32" s="31">
        <v>20</v>
      </c>
      <c r="H32" s="31">
        <v>0</v>
      </c>
      <c r="I32" s="65">
        <f t="shared" si="2"/>
        <v>8</v>
      </c>
      <c r="J32" s="31">
        <v>0</v>
      </c>
      <c r="K32" s="31">
        <v>3</v>
      </c>
      <c r="L32" s="32">
        <v>0</v>
      </c>
      <c r="M32" s="32">
        <v>0</v>
      </c>
      <c r="N32" s="32">
        <v>8</v>
      </c>
      <c r="O32" s="32">
        <v>0</v>
      </c>
      <c r="P32" s="32">
        <v>0</v>
      </c>
      <c r="Q32" s="32">
        <v>853</v>
      </c>
      <c r="R32" s="32">
        <v>514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33</v>
      </c>
      <c r="D34" s="31">
        <v>7</v>
      </c>
      <c r="E34" s="65">
        <f t="shared" si="4"/>
        <v>40</v>
      </c>
      <c r="F34" s="31">
        <v>0</v>
      </c>
      <c r="G34" s="31">
        <v>3</v>
      </c>
      <c r="H34" s="31">
        <v>0</v>
      </c>
      <c r="I34" s="65">
        <f t="shared" si="2"/>
        <v>37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68</v>
      </c>
      <c r="R34" s="32">
        <v>43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Q12:Q18"/>
    <mergeCell ref="F13:F18"/>
    <mergeCell ref="J11:N11"/>
    <mergeCell ref="M12:M18"/>
    <mergeCell ref="N12:N18"/>
    <mergeCell ref="R12:R18"/>
    <mergeCell ref="C11:I11"/>
    <mergeCell ref="O12:O18"/>
    <mergeCell ref="K13:K18"/>
    <mergeCell ref="Q11:R11"/>
    <mergeCell ref="I12:I18"/>
    <mergeCell ref="E12:E18"/>
    <mergeCell ref="P12:P18"/>
    <mergeCell ref="H12:H18"/>
    <mergeCell ref="J12:K12"/>
    <mergeCell ref="C12:C18"/>
    <mergeCell ref="B11:B18"/>
    <mergeCell ref="O11:P11"/>
    <mergeCell ref="D12:D18"/>
    <mergeCell ref="G13:G18"/>
    <mergeCell ref="F12:G12"/>
    <mergeCell ref="J13:J18"/>
    <mergeCell ref="L12:L18"/>
    <mergeCell ref="O1:R1"/>
    <mergeCell ref="O3:R3"/>
    <mergeCell ref="A10:R10"/>
    <mergeCell ref="A6:R6"/>
    <mergeCell ref="I1:N1"/>
    <mergeCell ref="I3:N3"/>
    <mergeCell ref="I5:N5"/>
    <mergeCell ref="A8:R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5">
      <selection activeCell="N26" sqref="N26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3.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3.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3.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3.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3.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3.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3.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3.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4119223.99</v>
      </c>
      <c r="D14" s="28">
        <f aca="true" t="shared" si="0" ref="D14:N14">SUM(D15+D18+D22+D27)</f>
        <v>4102594.5199999996</v>
      </c>
      <c r="E14" s="28">
        <f t="shared" si="0"/>
        <v>8221818.510000001</v>
      </c>
      <c r="F14" s="28">
        <f t="shared" si="0"/>
        <v>314384.47</v>
      </c>
      <c r="G14" s="28">
        <f t="shared" si="0"/>
        <v>26075.28</v>
      </c>
      <c r="H14" s="28">
        <f t="shared" si="0"/>
        <v>9482.46</v>
      </c>
      <c r="I14" s="28">
        <f t="shared" si="0"/>
        <v>3454.37</v>
      </c>
      <c r="J14" s="28">
        <f t="shared" si="0"/>
        <v>25735.309999999998</v>
      </c>
      <c r="K14" s="28">
        <f t="shared" si="0"/>
        <v>249637.05</v>
      </c>
      <c r="L14" s="28">
        <f t="shared" si="0"/>
        <v>205397.83</v>
      </c>
      <c r="M14" s="28">
        <f t="shared" si="0"/>
        <v>1054110.24</v>
      </c>
      <c r="N14" s="28">
        <f t="shared" si="0"/>
        <v>6918071.22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2434334.69</v>
      </c>
      <c r="D15" s="28">
        <f aca="true" t="shared" si="1" ref="D15:M15">SUM(D16+D17)</f>
        <v>1991513.5699999998</v>
      </c>
      <c r="E15" s="28">
        <f t="shared" si="1"/>
        <v>4425848.260000001</v>
      </c>
      <c r="F15" s="28">
        <f t="shared" si="1"/>
        <v>145215.16</v>
      </c>
      <c r="G15" s="28">
        <f t="shared" si="1"/>
        <v>14313.11</v>
      </c>
      <c r="H15" s="28">
        <f t="shared" si="1"/>
        <v>1236.02</v>
      </c>
      <c r="I15" s="28">
        <f t="shared" si="1"/>
        <v>2759.56</v>
      </c>
      <c r="J15" s="28">
        <f t="shared" si="1"/>
        <v>2648.54</v>
      </c>
      <c r="K15" s="28">
        <f t="shared" si="1"/>
        <v>124257.93</v>
      </c>
      <c r="L15" s="28">
        <f t="shared" si="1"/>
        <v>117734.45</v>
      </c>
      <c r="M15" s="28">
        <f t="shared" si="1"/>
        <v>217035.31</v>
      </c>
      <c r="N15" s="28">
        <f>SUM(N16+N17)</f>
        <v>4084555.02</v>
      </c>
    </row>
    <row r="16" spans="1:14" ht="26.25" customHeight="1">
      <c r="A16" s="20" t="s">
        <v>92</v>
      </c>
      <c r="B16" s="23" t="s">
        <v>7</v>
      </c>
      <c r="C16" s="30">
        <v>2267497.98</v>
      </c>
      <c r="D16" s="30">
        <v>1986779.42</v>
      </c>
      <c r="E16" s="29">
        <f aca="true" t="shared" si="2" ref="E16:E27">SUM(C16+D16)</f>
        <v>4254277.4</v>
      </c>
      <c r="F16" s="29">
        <f aca="true" t="shared" si="3" ref="F16:F27">SUM(G16:K16)</f>
        <v>141397.54</v>
      </c>
      <c r="G16" s="30">
        <v>13626.84</v>
      </c>
      <c r="H16" s="30">
        <v>1152.02</v>
      </c>
      <c r="I16" s="30">
        <v>2400.46</v>
      </c>
      <c r="J16" s="30">
        <v>2415.58</v>
      </c>
      <c r="K16" s="30">
        <v>121802.64</v>
      </c>
      <c r="L16" s="30">
        <v>114245.94</v>
      </c>
      <c r="M16" s="30">
        <v>186248.97</v>
      </c>
      <c r="N16" s="28">
        <f>SUM(E16-K16-M16)</f>
        <v>3946225.79</v>
      </c>
    </row>
    <row r="17" spans="1:14" ht="12.75">
      <c r="A17" s="20" t="s">
        <v>29</v>
      </c>
      <c r="B17" s="23" t="s">
        <v>8</v>
      </c>
      <c r="C17" s="30">
        <v>166836.71</v>
      </c>
      <c r="D17" s="30">
        <v>4734.15</v>
      </c>
      <c r="E17" s="29">
        <f t="shared" si="2"/>
        <v>171570.86</v>
      </c>
      <c r="F17" s="29">
        <f t="shared" si="3"/>
        <v>3817.62</v>
      </c>
      <c r="G17" s="30">
        <v>686.27</v>
      </c>
      <c r="H17" s="30">
        <v>84</v>
      </c>
      <c r="I17" s="30">
        <v>359.1</v>
      </c>
      <c r="J17" s="30">
        <v>232.96</v>
      </c>
      <c r="K17" s="30">
        <v>2455.29</v>
      </c>
      <c r="L17" s="30">
        <v>3488.51</v>
      </c>
      <c r="M17" s="30">
        <v>30786.34</v>
      </c>
      <c r="N17" s="28">
        <f>SUM(E17-K17-M17)</f>
        <v>138329.22999999998</v>
      </c>
    </row>
    <row r="18" spans="1:14" ht="21">
      <c r="A18" s="24" t="s">
        <v>90</v>
      </c>
      <c r="B18" s="23" t="s">
        <v>9</v>
      </c>
      <c r="C18" s="28">
        <f>SUM(C19:C21)</f>
        <v>315400.02</v>
      </c>
      <c r="D18" s="28">
        <f aca="true" t="shared" si="4" ref="D18:N18">SUM(D19:D21)</f>
        <v>1775101.1099999999</v>
      </c>
      <c r="E18" s="28">
        <f t="shared" si="4"/>
        <v>2090501.13</v>
      </c>
      <c r="F18" s="28">
        <f t="shared" si="4"/>
        <v>20307.4</v>
      </c>
      <c r="G18" s="28">
        <f t="shared" si="4"/>
        <v>1779.3</v>
      </c>
      <c r="H18" s="28">
        <f t="shared" si="4"/>
        <v>1316.6599999999999</v>
      </c>
      <c r="I18" s="28">
        <f t="shared" si="4"/>
        <v>694.81</v>
      </c>
      <c r="J18" s="28">
        <f t="shared" si="4"/>
        <v>5332.0599999999995</v>
      </c>
      <c r="K18" s="28">
        <f t="shared" si="4"/>
        <v>11184.57</v>
      </c>
      <c r="L18" s="28">
        <f t="shared" si="4"/>
        <v>18529.22</v>
      </c>
      <c r="M18" s="28">
        <f t="shared" si="4"/>
        <v>498831.86000000004</v>
      </c>
      <c r="N18" s="28">
        <f t="shared" si="4"/>
        <v>1580484.6999999997</v>
      </c>
    </row>
    <row r="19" spans="1:14" ht="26.25" customHeight="1">
      <c r="A19" s="20" t="s">
        <v>93</v>
      </c>
      <c r="B19" s="23" t="s">
        <v>20</v>
      </c>
      <c r="C19" s="30">
        <v>34370.73</v>
      </c>
      <c r="D19" s="30">
        <v>10472.23</v>
      </c>
      <c r="E19" s="29">
        <f t="shared" si="2"/>
        <v>44842.96000000001</v>
      </c>
      <c r="F19" s="29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25184.75</v>
      </c>
      <c r="N19" s="28">
        <f>SUM(E19-K19-M19)</f>
        <v>19658.210000000006</v>
      </c>
    </row>
    <row r="20" spans="1:14" ht="25.5" customHeight="1">
      <c r="A20" s="19" t="s">
        <v>30</v>
      </c>
      <c r="B20" s="23" t="s">
        <v>10</v>
      </c>
      <c r="C20" s="30">
        <v>249447.02</v>
      </c>
      <c r="D20" s="30">
        <v>945930.99</v>
      </c>
      <c r="E20" s="29">
        <f t="shared" si="2"/>
        <v>1195378.01</v>
      </c>
      <c r="F20" s="29">
        <f t="shared" si="3"/>
        <v>8976.82</v>
      </c>
      <c r="G20" s="30">
        <v>1408.84</v>
      </c>
      <c r="H20" s="30">
        <v>1222.85</v>
      </c>
      <c r="I20" s="30">
        <v>292.21</v>
      </c>
      <c r="J20" s="30">
        <v>1162.07</v>
      </c>
      <c r="K20" s="30">
        <v>4890.85</v>
      </c>
      <c r="L20" s="30">
        <v>7762.26</v>
      </c>
      <c r="M20" s="30">
        <v>388946.09</v>
      </c>
      <c r="N20" s="28">
        <f>SUM(E20-K20-M20)</f>
        <v>801541.0699999998</v>
      </c>
    </row>
    <row r="21" spans="1:14" ht="25.5" customHeight="1">
      <c r="A21" s="19" t="s">
        <v>35</v>
      </c>
      <c r="B21" s="23" t="s">
        <v>36</v>
      </c>
      <c r="C21" s="30">
        <v>31582.27</v>
      </c>
      <c r="D21" s="30">
        <v>818697.89</v>
      </c>
      <c r="E21" s="29">
        <f t="shared" si="2"/>
        <v>850280.16</v>
      </c>
      <c r="F21" s="29">
        <f t="shared" si="3"/>
        <v>11330.58</v>
      </c>
      <c r="G21" s="30">
        <v>370.46</v>
      </c>
      <c r="H21" s="30">
        <v>93.81</v>
      </c>
      <c r="I21" s="30">
        <v>402.6</v>
      </c>
      <c r="J21" s="30">
        <v>4169.99</v>
      </c>
      <c r="K21" s="30">
        <v>6293.72</v>
      </c>
      <c r="L21" s="30">
        <v>10766.96</v>
      </c>
      <c r="M21" s="30">
        <v>84701.02</v>
      </c>
      <c r="N21" s="28">
        <f>SUM(E21-K21-M21)</f>
        <v>759285.42</v>
      </c>
    </row>
    <row r="22" spans="1:14" ht="26.25" customHeight="1">
      <c r="A22" s="20" t="s">
        <v>52</v>
      </c>
      <c r="B22" s="23" t="s">
        <v>11</v>
      </c>
      <c r="C22" s="28">
        <f>SUM(C23:C26)</f>
        <v>1369489.28</v>
      </c>
      <c r="D22" s="28">
        <f aca="true" t="shared" si="5" ref="D22:M22">SUM(D23:D26)</f>
        <v>335979.84</v>
      </c>
      <c r="E22" s="28">
        <f t="shared" si="5"/>
        <v>1705469.1199999999</v>
      </c>
      <c r="F22" s="28">
        <f t="shared" si="5"/>
        <v>148861.91</v>
      </c>
      <c r="G22" s="28">
        <f t="shared" si="5"/>
        <v>9982.869999999999</v>
      </c>
      <c r="H22" s="28">
        <f t="shared" si="5"/>
        <v>6929.78</v>
      </c>
      <c r="I22" s="28">
        <f t="shared" si="5"/>
        <v>0</v>
      </c>
      <c r="J22" s="28">
        <f t="shared" si="5"/>
        <v>17754.71</v>
      </c>
      <c r="K22" s="28">
        <f t="shared" si="5"/>
        <v>114194.54999999999</v>
      </c>
      <c r="L22" s="28">
        <f t="shared" si="5"/>
        <v>69134.16</v>
      </c>
      <c r="M22" s="28">
        <f t="shared" si="5"/>
        <v>338243.07</v>
      </c>
      <c r="N22" s="28">
        <f>SUM(N23:N26)</f>
        <v>1253031.5</v>
      </c>
    </row>
    <row r="23" spans="1:14" ht="26.25" customHeight="1">
      <c r="A23" s="20" t="s">
        <v>94</v>
      </c>
      <c r="B23" s="23" t="s">
        <v>12</v>
      </c>
      <c r="C23" s="30">
        <v>32790.77</v>
      </c>
      <c r="D23" s="30">
        <v>81783.22</v>
      </c>
      <c r="E23" s="29">
        <f t="shared" si="2"/>
        <v>114573.98999999999</v>
      </c>
      <c r="F23" s="29">
        <f t="shared" si="3"/>
        <v>80762.91</v>
      </c>
      <c r="G23" s="30">
        <v>6943.75</v>
      </c>
      <c r="H23" s="30">
        <v>327.13</v>
      </c>
      <c r="I23" s="30">
        <v>0</v>
      </c>
      <c r="J23" s="30">
        <v>7751.02</v>
      </c>
      <c r="K23" s="30">
        <v>65741.01</v>
      </c>
      <c r="L23" s="30">
        <v>38194.77</v>
      </c>
      <c r="M23" s="30">
        <v>40765.13</v>
      </c>
      <c r="N23" s="28">
        <f>SUM(E23-K23-M23)</f>
        <v>8067.8499999999985</v>
      </c>
    </row>
    <row r="24" spans="1:14" ht="12.75">
      <c r="A24" s="19" t="s">
        <v>32</v>
      </c>
      <c r="B24" s="23" t="s">
        <v>13</v>
      </c>
      <c r="C24" s="30">
        <v>1246603.64</v>
      </c>
      <c r="D24" s="30">
        <v>7618.92</v>
      </c>
      <c r="E24" s="29">
        <f t="shared" si="2"/>
        <v>1254222.5599999998</v>
      </c>
      <c r="F24" s="29">
        <f t="shared" si="3"/>
        <v>29596.58</v>
      </c>
      <c r="G24" s="30">
        <v>0</v>
      </c>
      <c r="H24" s="30">
        <v>0</v>
      </c>
      <c r="I24" s="30">
        <v>0</v>
      </c>
      <c r="J24" s="30">
        <v>0</v>
      </c>
      <c r="K24" s="30">
        <v>29596.58</v>
      </c>
      <c r="L24" s="30">
        <v>13358.14</v>
      </c>
      <c r="M24" s="30">
        <v>0</v>
      </c>
      <c r="N24" s="28">
        <f>SUM(E24-K24-M24)</f>
        <v>1224625.9799999997</v>
      </c>
    </row>
    <row r="25" spans="1:14" ht="12.75">
      <c r="A25" s="19" t="s">
        <v>37</v>
      </c>
      <c r="B25" s="23" t="s">
        <v>14</v>
      </c>
      <c r="C25" s="30">
        <v>279.55</v>
      </c>
      <c r="D25" s="30">
        <v>0</v>
      </c>
      <c r="E25" s="29">
        <f t="shared" si="2"/>
        <v>279.55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279.55</v>
      </c>
    </row>
    <row r="26" spans="1:14" ht="26.25" customHeight="1">
      <c r="A26" s="19" t="s">
        <v>38</v>
      </c>
      <c r="B26" s="23" t="s">
        <v>39</v>
      </c>
      <c r="C26" s="30">
        <v>89815.32</v>
      </c>
      <c r="D26" s="30">
        <v>246577.7</v>
      </c>
      <c r="E26" s="29">
        <f t="shared" si="2"/>
        <v>336393.02</v>
      </c>
      <c r="F26" s="29">
        <f t="shared" si="3"/>
        <v>38502.42</v>
      </c>
      <c r="G26" s="30">
        <v>3039.12</v>
      </c>
      <c r="H26" s="30">
        <v>6602.65</v>
      </c>
      <c r="I26" s="30">
        <v>0</v>
      </c>
      <c r="J26" s="30">
        <v>10003.69</v>
      </c>
      <c r="K26" s="30">
        <v>18856.96</v>
      </c>
      <c r="L26" s="30">
        <v>17581.25</v>
      </c>
      <c r="M26" s="30">
        <v>297477.94</v>
      </c>
      <c r="N26" s="28">
        <f>SUM(E26-K26-M26)</f>
        <v>20058.119999999995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96</v>
      </c>
      <c r="C30" s="102"/>
      <c r="D30" s="102"/>
      <c r="E30" s="102"/>
      <c r="F30" s="102"/>
      <c r="G30" s="17"/>
      <c r="H30" s="17"/>
      <c r="I30" s="17"/>
      <c r="J30" s="104" t="s">
        <v>99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97</v>
      </c>
      <c r="B32" s="103" t="s">
        <v>98</v>
      </c>
      <c r="C32" s="103"/>
      <c r="D32" s="103"/>
      <c r="E32" s="103"/>
      <c r="F32" s="103"/>
      <c r="G32" s="16"/>
      <c r="H32" s="16"/>
      <c r="I32" s="16"/>
      <c r="J32" s="104" t="s">
        <v>100</v>
      </c>
      <c r="K32" s="105"/>
      <c r="L32" s="105"/>
      <c r="M32" s="105"/>
      <c r="N32" s="105"/>
    </row>
    <row r="33" spans="1:14" ht="13.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2024-01-18T11:46:11Z</cp:lastPrinted>
  <dcterms:created xsi:type="dcterms:W3CDTF">2003-10-20T11:34:47Z</dcterms:created>
  <dcterms:modified xsi:type="dcterms:W3CDTF">2024-01-18T11:46:12Z</dcterms:modified>
  <cp:category/>
  <cp:version/>
  <cp:contentType/>
  <cp:contentStatus/>
</cp:coreProperties>
</file>